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ΜΕΤΡΟ'!$A$1:$K$39</definedName>
  </definedNames>
  <calcPr fullCalcOnLoad="1"/>
</workbook>
</file>

<file path=xl/sharedStrings.xml><?xml version="1.0" encoding="utf-8"?>
<sst xmlns="http://schemas.openxmlformats.org/spreadsheetml/2006/main" count="123" uniqueCount="68">
  <si>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</si>
  <si>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</si>
  <si>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</si>
  <si>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</si>
  <si>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</si>
  <si>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</si>
  <si>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</si>
  <si>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</si>
  <si>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</si>
  <si>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</si>
  <si>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</si>
  <si>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</si>
  <si>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</si>
  <si>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</si>
  <si>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</si>
  <si>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</si>
  <si>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ΤΕΧΝΙΚΗ ΒΟΗΘΕΙΑ ΕΤΠΑ</t>
  </si>
  <si>
    <t>ΤΕΧΝΙΚΗ ΒΟΗΘΕΙΑ ΕΚΤ</t>
  </si>
  <si>
    <t>010</t>
  </si>
  <si>
    <t>011</t>
  </si>
  <si>
    <t>012</t>
  </si>
  <si>
    <t>013</t>
  </si>
  <si>
    <t>ΣΥΝΟΛΑ</t>
  </si>
  <si>
    <t>ΥΠΟΔΟΜΕΣ ΜΕΤΑΦΟΡΩΝ</t>
  </si>
  <si>
    <t>ΤΕΧ ΒΟΗΘ ΝΕΑ ΠΡΟΓ ΠΕΡ</t>
  </si>
  <si>
    <t>ΤΟΠΙΚΕΣ ΠΡΩΤΟΒΟΥΛΙΕΣ ΑΠΑΣΧΟΛΗΣΗΣ</t>
  </si>
  <si>
    <t>ΤΕΧΝΙΚΗ ΒΟΗΘΕΙΑ ΕΓΤΠΕ</t>
  </si>
  <si>
    <t>ΟΛΟΚΛΗΡΩΜΕΝΕΣ ΠΑΡΕΜΒΑΣΕΙΣ ΑΣΤΙΚΗΣ ΑΝΑΠΤΥΞΗΣ ΣΕ ΤΟΠΙΚΕΣ ΖΩΝΕΣ ΜΙΚΡΗΣ ΚΛΙΜΑΚΑΣ - ΕΤΠΑ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</si>
  <si>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</si>
  <si>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</si>
  <si>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</si>
  <si>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</si>
  <si>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</si>
  <si>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</si>
  <si>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ΠΡΟΩΘΗΣΗ ΤΩΝ ΚΟΙΝΩΝΙΚΩΝ ΥΠΗΡΕΣΙΩΝ ΚΑΙ ΤΗΣ ΙΣΟΤΗΤΑΣ ΤΩΝ ΕΥΚΑΙΡΙΩΝ</t>
  </si>
  <si>
    <t>ΕΠΕΚΤΑΣΗ ΤΩΝ ΥΠΟΔΟΜΩΝ ΚΑΙ ΕΚΣΥΓΧΡΟΝΙΣΜΟΣ ΤΩΝ ΕΠΙΧΕΙΡΗΣΕΩΝ</t>
  </si>
  <si>
    <t>ΑΝΑΠΤΥΞΗ ΚΑΙ ΠΡΟΩΘΗΣΗ ΤΗΣ ΚΑΙΝΟΤΟΜΙΑΣ  ΚΑΙ ΤΗΣ ΚΟΙΝΩΝΙΑΣ ΤΗΣ ΠΛΗΡΟΦΟΡΙΑΣ</t>
  </si>
  <si>
    <t>ΑΣΤΙΚΕΣ ΥΠΟΔΟΜΕΣ - ΠΕΡΙΒΑΛΛΟΝ (ΥΔΡΕΥΣΕΙΣ, ΑΠΟΒΛΗΤΑ, ΑΝΑΔΕΙΞΗ ΠΕΡΙΟΧΩΝ ΚΛΠ)</t>
  </si>
  <si>
    <t>ΥΠΟΔΟΜΕΣ ΥΓΕΙΑΣ - ΠΡΟΝΟΙΑΣ - ΕΚΠΑΙΔΕΥΣΗΣ</t>
  </si>
  <si>
    <t>ΟΛΟΚΛΗΡΩΜΕΝΕΣ ΠΑΡΕΜΒΑΣΕΙΣ ΑΣΤΙΚΗΣ ΑΝΑΠΤΥΞΗΣ - ΕΚΤ</t>
  </si>
  <si>
    <t>ΕΝΙΣΧΥΣΗ ΤΩΝ ΥΠΟΔΟΜΩΝ ΚΑΙ ΤΗΣ ΕΠΙΧΕΙΡΗΜΑΤΙΚΟΤΗΤΑΣ - ΑΝΤΑΓΩΝΙΣΤΙΚΟΤΗΤΑΣ ΣΤΟΝ ΤΡΙΤΟΓΕΝΗ ΤΟΜΕΑ, ΑΞΙΟΠΟΙΗΣΗ ΦΥΣΙΚΩΝ ΠΟΡΩΝ</t>
  </si>
  <si>
    <t>ΑΝΑΔΕΙΞΗ ΠΟΛΙΤΙΣΜΙΚΩΝ ΣΤΟΙΧΕΙΩΝ</t>
  </si>
  <si>
    <t>ΜΗΧΑΝΙΣΜΟΙ ΥΠΟΣΤΗΡΙΞΗΣ ΚΑΙ ΠΡΟΒΟΛΗΣ ΤΟΥ ΤΟΥΡΙΣΤΙΚΟΥ ΠΡΟΪΟΝΤΟΣ</t>
  </si>
  <si>
    <t>ΔΙΑΧΕΙΡΙΣΗ ΥΔΑΤΙΚΩΝ ΠΟΡΩΝ - ΈΓΓΕΙΕΣ ΒΕΛΤΙΩΣΕΙΣ</t>
  </si>
  <si>
    <t>ΑΝΑΠΤΥΞΗ ΤΗΣ ΔΑΣΟΠΟΝΙΑΣ ΚΑΙ ΑΕΙΦΟΡΟΣ ΔΙΑΧΕΙΡΙΣΗ ΤΩΝ ΔΑΣΙΚΩΝ ΟΙΚΟΣΥΣΤΗΜΑΤΩΝ</t>
  </si>
  <si>
    <t>ΕΠΕΝΔΥΣΕΙΣ ΣΤΙΣ ΓΕΩΡΓΙΚΕΣ ΕΚΜΕΤΑΛΛΕΥΣΕΙΣ - ΠΡΟΒΟΛΗ ΤΟΠΙΚΩΝ ΠΡΟΪΟΝΤΩΝ</t>
  </si>
  <si>
    <t>ΠΡΟΣΤΑΣΙΑ ΤΟΥ ΠΕΡΙΒΑΛΛ. ΣΕ ΣΥΝΔΥΑΣΜΟ ΜΕ  ΓΕΩΡΓΙΑ, ΔΑΣΟΚΟΜΙΑ, ΔΙΑΤΗΡΗΣΗ  ΤΟΠΙΟΥ ΣΥΝΘΗΚΕΣ ΕΚΤΡΟΦΗΣ ΖΩΩΝ</t>
  </si>
  <si>
    <t>ΠΑΡΕΜΒΑΣΕΙΣ ΣΕ ΕΠΙΠΕΔΟ ΑΓΡΟΤΙΚΗΣ ΓΗΣ - ΑΝΑΔΑΣΜΟΙ - ΈΓΓΕΙΕΣ ΒΕΛΤΙΩΣΕΙΣ - ΓΕΩΡΓΙΚΗ ΥΠΟΔΟΜΗ</t>
  </si>
  <si>
    <t>ΟΛΟΚΛΗΡΩΜΕΝΕΣ ΠΑΡΕΜΒΑΣΕΙΣ ΑΝΑΠΤΥΞΗΣ ΠΕΡΙΟΧΩΝ ΣΤΗΝ ΥΠΑΙΘΡΟ ΜΕ ΣΥΓΚΡΟΤΗΜΕΝΕΣ ΚΑΙ ΣΥΝΕΚΤΙΚΕΣ ΔΡΑΣΕΙΣ</t>
  </si>
  <si>
    <t>ΠΑΡΕΜΒΑΣΕΙΣ ΣΤΗΝ ΑΛΙΕΙΑ</t>
  </si>
  <si>
    <t>ΥΠΟΔΟΜΕΣ ΜΕΤΑΦΟΡΩΝ ΣΤΗΝ ΥΠΑΙΘΡΟ</t>
  </si>
  <si>
    <t>ΕΝΙΣΧΥΣΗ ΤΩΝ ΥΠΟΔΟΜΩΝ ΥΓΕΙΑΣ - ΠΡΟΝΟΙΑΣ - ΕΚΠΑΙΔΕΥΣΗΣ ΣΤΗΝ ΥΠΑΙΘΡΟ</t>
  </si>
  <si>
    <t>ΑΝΑΔΕΙΞΗ ΦΥΣΙΚΟΥ ΚΑΙ ΔΟΜΗΜΕΝΟΥ ΠΕΡΙΒΑΛΛΟΝΤΟΣ</t>
  </si>
  <si>
    <t>ΟΛΟΚΛΗΡΩΜΕΝΕΣ ΠΑΡΕΜΒΑΣΕΙΣ ΜΙΚΡΗΣ ΚΛΙΜΑΚΑΣ ΣΕ ΤΟΠΙΚΕΣ ΖΩΝΕΣ ΤΟΥ ΑΓΡΟΤΙΚΟΥ ΧΩΡΟΥ</t>
  </si>
  <si>
    <t>ΑΝΑΠΤΥΞΗ ΑΝΘΡΩΠΙΝΟΥ ΔΥΝΑΜΙΚΟΥ</t>
  </si>
  <si>
    <t>15</t>
  </si>
  <si>
    <t>Π.Ε.Π. ΗΠΕΙΡΟΥ</t>
  </si>
  <si>
    <t>ΑΝΑΔΕΙΞΗ ΤΗΣ ΠΕΡΙΦΕΡΕΙΑΣ ΩΣ ΔΥΤΙΚΗΣ ΠΥΛΗΣ  ΓΙΑ ΤΗΝ ΒΟΡΕΙΑ ΕΛΛΑΔΑ - ΑΝΑΠΤΥΞΙΑΚΗ ΑΞΙΟΠΟΙΗΣΗ ΤΟΥ ΠΛΕΟΝΕΚΤΗΜΑΤΟΣ ΤΩΝ ΜΕΓΑΛΩΝ ΕΡΓΩΝ ΜΕΤΑΦΟΡΩΝ</t>
  </si>
  <si>
    <t>ΕΝΙΣΧΥΣΗ ΤΩΝ ΑΣΤΙΚΩΝ ΥΠΟΔΟΜΩΝ ΚΑΙ ΥΠΗΡΕΣΙΩΝ</t>
  </si>
  <si>
    <t>ΕΝΙΣΧΥΣΗ ΤΗΣ ΤΟΥΡΙΣΤΙΚΗΣ ΔΡΑΣΤΗΡΙΟΤΗΤΑΣ - ΠΡΟΣΤΑΣΙΑ, ΑΝΑΔΕΙΞΗ ΚΑΙ ΑΞΙΟΠΟΙΗΣΗ ΤΩΝ ΦΥΣΙΚΩΝ ΚΑΙ ΠΟΛΙΤΙΣΤΙΚΩΝ ΠΟΡΩΝ</t>
  </si>
  <si>
    <t>ΑΕΙΦΟΡΟΣ ΑΝΑΠΤΥΞΗ ΤΗΣ ΥΠΑΙΘΡΟΥ</t>
  </si>
  <si>
    <t>ΥΠΟΣΤΗΡΙΞΗ ΚΑΙ ΑΝΑΠΤΥΞΗ ΤΟΥ ΑΝΘΡΩΠΙΝΟΥ ΔΥΝΑΜΙΚΟΥ</t>
  </si>
  <si>
    <t>ΠΡΟΣΤΑΣΙΑ ΚΑΙ ΑΝΑΔΕΙΞΗ ΤΟΥ ΦΥΣΙΚΟΥ ΠΕΡΙΒΑΛΛΟΝΤΟΣ</t>
  </si>
  <si>
    <t>ΕΤΠΑ</t>
  </si>
  <si>
    <t>ΕΚΤ</t>
  </si>
  <si>
    <t>ΜΙΚΡΑ ΔΗΜΟΣΙΑ ΕΡΓΑ ΧΡΗΜΑΤΟΔΟΤΟΥΜΕΝΑ ΑΠΟ ΤΟ ΕΓΤΠΕ ΣΤΙΣ ΠΕΡΙΟΧΕΣ ΟΠΑΑΧ</t>
  </si>
  <si>
    <t>ΙΔΙΩΤΙΚΑ ΕΡΓΑ ΠΟΥ ΧΡΗΜΑΤΟΔΟΤΟΥΝΤΑΙ ΑΠΟ ΤΟ ΕΓΤΠΕ ΣΤΙΣ ΠΕΡΙΟΧΕΣ ΟΠΑΑΧ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</si>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</sst>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0" fontId="3" fillId="0" borderId="0" xfId="0" applyNumberFormat="1" applyFont="1" applyAlignment="1" quotePrefix="1">
      <alignment horizontal="center" vertical="center"/>
    </xf>
    <xf numFmtId="4" fontId="3" fillId="0" borderId="0" xfId="0" applyNumberFormat="1" applyFont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left" vertical="top" wrapText="1"/>
      <protection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vertical="center"/>
    </xf>
    <xf numFmtId="9" fontId="3" fillId="36" borderId="2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vertical="center"/>
    </xf>
    <xf numFmtId="9" fontId="3" fillId="37" borderId="10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vertical="center"/>
    </xf>
    <xf numFmtId="9" fontId="3" fillId="4" borderId="21" xfId="0" applyNumberFormat="1" applyFont="1" applyFill="1" applyBorder="1" applyAlignment="1">
      <alignment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25" xfId="57" applyFont="1" applyFill="1" applyBorder="1" applyAlignment="1">
      <alignment horizontal="left" vertical="top" wrapText="1"/>
      <protection/>
    </xf>
    <xf numFmtId="0" fontId="5" fillId="0" borderId="26" xfId="57" applyFont="1" applyFill="1" applyBorder="1" applyAlignment="1">
      <alignment horizontal="left" vertical="top" wrapText="1"/>
      <protection/>
    </xf>
    <xf numFmtId="0" fontId="5" fillId="0" borderId="27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5" fillId="0" borderId="28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75" zoomScaleNormal="75" zoomScaleSheetLayoutView="50" zoomScalePageLayoutView="0" workbookViewId="0" topLeftCell="E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5" bestFit="1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55</v>
      </c>
      <c r="B1" s="13" t="s">
        <v>56</v>
      </c>
      <c r="C1" s="14"/>
      <c r="D1" s="14"/>
      <c r="E1" s="17"/>
      <c r="F1" s="15"/>
      <c r="G1" s="15"/>
      <c r="H1" s="15"/>
      <c r="I1" s="21"/>
      <c r="J1" s="21"/>
      <c r="K1" s="56">
        <v>40633</v>
      </c>
    </row>
    <row r="2" spans="1:11" ht="60">
      <c r="A2" s="16" t="s">
        <v>30</v>
      </c>
      <c r="B2" s="16" t="s">
        <v>31</v>
      </c>
      <c r="C2" s="16" t="s">
        <v>28</v>
      </c>
      <c r="D2" s="16" t="s">
        <v>29</v>
      </c>
      <c r="E2" s="16" t="s">
        <v>32</v>
      </c>
      <c r="F2" s="7" t="s">
        <v>9</v>
      </c>
      <c r="G2" s="7" t="s">
        <v>10</v>
      </c>
      <c r="H2" s="7" t="s">
        <v>11</v>
      </c>
      <c r="I2" s="16" t="s">
        <v>12</v>
      </c>
      <c r="J2" s="16" t="s">
        <v>13</v>
      </c>
      <c r="K2" s="16" t="s">
        <v>14</v>
      </c>
    </row>
    <row r="3" spans="1:11" ht="12.75">
      <c r="A3" s="49" t="s">
        <v>0</v>
      </c>
      <c r="B3" s="49" t="s">
        <v>57</v>
      </c>
      <c r="C3" s="4" t="s">
        <v>0</v>
      </c>
      <c r="D3" s="4" t="s">
        <v>23</v>
      </c>
      <c r="E3" s="19" t="s">
        <v>63</v>
      </c>
      <c r="F3" s="6">
        <v>158912311</v>
      </c>
      <c r="G3" s="6">
        <v>166752772.93</v>
      </c>
      <c r="H3" s="6">
        <v>166332342.54000002</v>
      </c>
      <c r="I3" s="27">
        <f aca="true" t="shared" si="0" ref="I3:J5">IF(F3&lt;&gt;0,G3/F3,0)</f>
        <v>1.049338291543693</v>
      </c>
      <c r="J3" s="27">
        <f t="shared" si="0"/>
        <v>0.9974787202478698</v>
      </c>
      <c r="K3" s="27">
        <f>IF(F3&lt;&gt;0,H3/F3,0)</f>
        <v>1.046692616156089</v>
      </c>
    </row>
    <row r="4" spans="1:11" ht="25.5">
      <c r="A4" s="47"/>
      <c r="B4" s="47"/>
      <c r="C4" s="4" t="s">
        <v>1</v>
      </c>
      <c r="D4" s="4" t="s">
        <v>35</v>
      </c>
      <c r="E4" s="19" t="s">
        <v>63</v>
      </c>
      <c r="F4" s="6">
        <v>25295250</v>
      </c>
      <c r="G4" s="6">
        <v>40639898.4067</v>
      </c>
      <c r="H4" s="6">
        <v>40753279.269999996</v>
      </c>
      <c r="I4" s="26">
        <f t="shared" si="0"/>
        <v>1.6066217335942519</v>
      </c>
      <c r="J4" s="26">
        <f t="shared" si="0"/>
        <v>1.0027898904216086</v>
      </c>
      <c r="K4" s="26">
        <f>IF(F4&lt;&gt;0,H4/F4,0)</f>
        <v>1.6111040321799546</v>
      </c>
    </row>
    <row r="5" spans="1:11" ht="25.5">
      <c r="A5" s="48"/>
      <c r="B5" s="48"/>
      <c r="C5" s="4" t="s">
        <v>2</v>
      </c>
      <c r="D5" s="4" t="s">
        <v>36</v>
      </c>
      <c r="E5" s="19" t="s">
        <v>63</v>
      </c>
      <c r="F5" s="6">
        <v>11161258</v>
      </c>
      <c r="G5" s="6">
        <v>12119727.680500006</v>
      </c>
      <c r="H5" s="6">
        <v>12119727.690000003</v>
      </c>
      <c r="I5" s="26">
        <f t="shared" si="0"/>
        <v>1.0858746998322237</v>
      </c>
      <c r="J5" s="26">
        <f t="shared" si="0"/>
        <v>1.0000000007838457</v>
      </c>
      <c r="K5" s="26">
        <f>IF(F5&lt;&gt;0,H5/F5,0)</f>
        <v>1.085874700683382</v>
      </c>
    </row>
    <row r="6" spans="1:11" ht="25.5">
      <c r="A6" s="46" t="s">
        <v>1</v>
      </c>
      <c r="B6" s="46" t="s">
        <v>58</v>
      </c>
      <c r="C6" s="4" t="s">
        <v>0</v>
      </c>
      <c r="D6" s="4" t="s">
        <v>37</v>
      </c>
      <c r="E6" s="19" t="s">
        <v>63</v>
      </c>
      <c r="F6" s="6">
        <v>22593167</v>
      </c>
      <c r="G6" s="6">
        <v>23857931.23</v>
      </c>
      <c r="H6" s="6">
        <v>23857931.23</v>
      </c>
      <c r="I6" s="26">
        <f aca="true" t="shared" si="1" ref="I6:J34">IF(F6&lt;&gt;0,G6/F6,0)</f>
        <v>1.055979944290236</v>
      </c>
      <c r="J6" s="26">
        <f t="shared" si="1"/>
        <v>1</v>
      </c>
      <c r="K6" s="26">
        <f aca="true" t="shared" si="2" ref="K6:K34">IF(F6&lt;&gt;0,H6/F6,0)</f>
        <v>1.055979944290236</v>
      </c>
    </row>
    <row r="7" spans="1:11" ht="12.75">
      <c r="A7" s="47"/>
      <c r="B7" s="47"/>
      <c r="C7" s="4" t="s">
        <v>1</v>
      </c>
      <c r="D7" s="4" t="s">
        <v>38</v>
      </c>
      <c r="E7" s="19" t="s">
        <v>63</v>
      </c>
      <c r="F7" s="6">
        <v>44800000</v>
      </c>
      <c r="G7" s="6">
        <v>37824513.90999999</v>
      </c>
      <c r="H7" s="6">
        <v>37642527.059999995</v>
      </c>
      <c r="I7" s="26">
        <f t="shared" si="1"/>
        <v>0.8442971854910711</v>
      </c>
      <c r="J7" s="26">
        <f t="shared" si="1"/>
        <v>0.9951886533047585</v>
      </c>
      <c r="K7" s="26">
        <f t="shared" si="2"/>
        <v>0.840234979017857</v>
      </c>
    </row>
    <row r="8" spans="1:11" ht="38.25">
      <c r="A8" s="47"/>
      <c r="B8" s="47"/>
      <c r="C8" s="4" t="s">
        <v>2</v>
      </c>
      <c r="D8" s="4" t="s">
        <v>27</v>
      </c>
      <c r="E8" s="19" t="s">
        <v>63</v>
      </c>
      <c r="F8" s="6">
        <v>14466855</v>
      </c>
      <c r="G8" s="6">
        <v>21926127.192</v>
      </c>
      <c r="H8" s="6">
        <v>21914858.86</v>
      </c>
      <c r="I8" s="26">
        <f t="shared" si="1"/>
        <v>1.5156111810065147</v>
      </c>
      <c r="J8" s="26">
        <f t="shared" si="1"/>
        <v>0.9994860774134288</v>
      </c>
      <c r="K8" s="26">
        <f t="shared" si="2"/>
        <v>1.5148322741881355</v>
      </c>
    </row>
    <row r="9" spans="1:11" ht="25.5">
      <c r="A9" s="48"/>
      <c r="B9" s="48"/>
      <c r="C9" s="4" t="s">
        <v>3</v>
      </c>
      <c r="D9" s="4" t="s">
        <v>39</v>
      </c>
      <c r="E9" s="19" t="s">
        <v>64</v>
      </c>
      <c r="F9" s="6">
        <v>2342762</v>
      </c>
      <c r="G9" s="6">
        <v>2273863.2199999997</v>
      </c>
      <c r="H9" s="6">
        <v>2273863.2199999997</v>
      </c>
      <c r="I9" s="26">
        <f t="shared" si="1"/>
        <v>0.97059078984549</v>
      </c>
      <c r="J9" s="26">
        <f t="shared" si="1"/>
        <v>1</v>
      </c>
      <c r="K9" s="26">
        <f t="shared" si="2"/>
        <v>0.97059078984549</v>
      </c>
    </row>
    <row r="10" spans="1:11" ht="25.5">
      <c r="A10" s="46" t="s">
        <v>2</v>
      </c>
      <c r="B10" s="46" t="s">
        <v>59</v>
      </c>
      <c r="C10" s="4" t="s">
        <v>0</v>
      </c>
      <c r="D10" s="4" t="s">
        <v>62</v>
      </c>
      <c r="E10" s="19" t="s">
        <v>63</v>
      </c>
      <c r="F10" s="6">
        <v>16313683</v>
      </c>
      <c r="G10" s="6">
        <v>25695217.05</v>
      </c>
      <c r="H10" s="6">
        <v>24217030.48</v>
      </c>
      <c r="I10" s="26">
        <f t="shared" si="1"/>
        <v>1.5750714936657775</v>
      </c>
      <c r="J10" s="26">
        <f t="shared" si="1"/>
        <v>0.9424723065337952</v>
      </c>
      <c r="K10" s="26">
        <f t="shared" si="2"/>
        <v>1.4844612635908152</v>
      </c>
    </row>
    <row r="11" spans="1:11" ht="51">
      <c r="A11" s="47"/>
      <c r="B11" s="47"/>
      <c r="C11" s="4" t="s">
        <v>1</v>
      </c>
      <c r="D11" s="4" t="s">
        <v>40</v>
      </c>
      <c r="E11" s="19" t="s">
        <v>63</v>
      </c>
      <c r="F11" s="6">
        <v>13289492</v>
      </c>
      <c r="G11" s="6">
        <v>14344771.566207</v>
      </c>
      <c r="H11" s="6">
        <v>14336199.770000001</v>
      </c>
      <c r="I11" s="26">
        <f t="shared" si="1"/>
        <v>1.0794070658387092</v>
      </c>
      <c r="J11" s="26">
        <f t="shared" si="1"/>
        <v>0.9994024445654338</v>
      </c>
      <c r="K11" s="26">
        <f t="shared" si="2"/>
        <v>1.0787620602804082</v>
      </c>
    </row>
    <row r="12" spans="1:11" ht="12.75">
      <c r="A12" s="47"/>
      <c r="B12" s="47"/>
      <c r="C12" s="4" t="s">
        <v>2</v>
      </c>
      <c r="D12" s="4" t="s">
        <v>41</v>
      </c>
      <c r="E12" s="19" t="s">
        <v>63</v>
      </c>
      <c r="F12" s="6">
        <v>32703648</v>
      </c>
      <c r="G12" s="6">
        <v>35145669.95000001</v>
      </c>
      <c r="H12" s="6">
        <v>35145320.800000004</v>
      </c>
      <c r="I12" s="26">
        <f t="shared" si="1"/>
        <v>1.0746712400402552</v>
      </c>
      <c r="J12" s="26">
        <f t="shared" si="1"/>
        <v>0.9999900656325373</v>
      </c>
      <c r="K12" s="26">
        <f t="shared" si="2"/>
        <v>1.074660563861255</v>
      </c>
    </row>
    <row r="13" spans="1:11" ht="25.5">
      <c r="A13" s="48"/>
      <c r="B13" s="48"/>
      <c r="C13" s="4" t="s">
        <v>3</v>
      </c>
      <c r="D13" s="4" t="s">
        <v>42</v>
      </c>
      <c r="E13" s="19" t="s">
        <v>63</v>
      </c>
      <c r="F13" s="6">
        <v>2852542</v>
      </c>
      <c r="G13" s="6">
        <v>2852541.13</v>
      </c>
      <c r="H13" s="6">
        <v>2852541.13</v>
      </c>
      <c r="I13" s="26">
        <f t="shared" si="1"/>
        <v>0.9999996950088728</v>
      </c>
      <c r="J13" s="26">
        <f t="shared" si="1"/>
        <v>1</v>
      </c>
      <c r="K13" s="26">
        <f t="shared" si="2"/>
        <v>0.9999996950088728</v>
      </c>
    </row>
    <row r="14" spans="1:11" ht="25.5">
      <c r="A14" s="46" t="s">
        <v>3</v>
      </c>
      <c r="B14" s="46" t="s">
        <v>60</v>
      </c>
      <c r="C14" s="4" t="s">
        <v>0</v>
      </c>
      <c r="D14" s="4" t="s">
        <v>43</v>
      </c>
      <c r="E14" s="19" t="s">
        <v>33</v>
      </c>
      <c r="F14" s="6">
        <v>37304528</v>
      </c>
      <c r="G14" s="6">
        <v>44376182.88</v>
      </c>
      <c r="H14" s="6">
        <v>42825215.720000006</v>
      </c>
      <c r="I14" s="26">
        <f t="shared" si="1"/>
        <v>1.1895655905363554</v>
      </c>
      <c r="J14" s="26">
        <f t="shared" si="1"/>
        <v>0.9650495590349885</v>
      </c>
      <c r="K14" s="26">
        <f t="shared" si="2"/>
        <v>1.1479897485903054</v>
      </c>
    </row>
    <row r="15" spans="1:11" ht="25.5">
      <c r="A15" s="47"/>
      <c r="B15" s="47"/>
      <c r="C15" s="4" t="s">
        <v>1</v>
      </c>
      <c r="D15" s="4" t="s">
        <v>44</v>
      </c>
      <c r="E15" s="19" t="s">
        <v>33</v>
      </c>
      <c r="F15" s="6">
        <v>10075438</v>
      </c>
      <c r="G15" s="6">
        <v>11317929.962494997</v>
      </c>
      <c r="H15" s="6">
        <v>11324093.52</v>
      </c>
      <c r="I15" s="26">
        <f t="shared" si="1"/>
        <v>1.1233189031082318</v>
      </c>
      <c r="J15" s="26">
        <f t="shared" si="1"/>
        <v>1.0005445834640634</v>
      </c>
      <c r="K15" s="26">
        <f t="shared" si="2"/>
        <v>1.1239306440077343</v>
      </c>
    </row>
    <row r="16" spans="1:11" ht="25.5">
      <c r="A16" s="47"/>
      <c r="B16" s="47"/>
      <c r="C16" s="4" t="s">
        <v>2</v>
      </c>
      <c r="D16" s="4" t="s">
        <v>45</v>
      </c>
      <c r="E16" s="19" t="s">
        <v>33</v>
      </c>
      <c r="F16" s="6">
        <v>17264017</v>
      </c>
      <c r="G16" s="6">
        <v>17628213.199</v>
      </c>
      <c r="H16" s="6">
        <v>17547735.4</v>
      </c>
      <c r="I16" s="26">
        <f t="shared" si="1"/>
        <v>1.0210956812079135</v>
      </c>
      <c r="J16" s="26">
        <f t="shared" si="1"/>
        <v>0.9954347160377792</v>
      </c>
      <c r="K16" s="26">
        <f t="shared" si="2"/>
        <v>1.0164340894706023</v>
      </c>
    </row>
    <row r="17" spans="1:11" ht="38.25">
      <c r="A17" s="47"/>
      <c r="B17" s="47"/>
      <c r="C17" s="4" t="s">
        <v>3</v>
      </c>
      <c r="D17" s="4" t="s">
        <v>46</v>
      </c>
      <c r="E17" s="19" t="s">
        <v>33</v>
      </c>
      <c r="F17" s="6">
        <v>4763000</v>
      </c>
      <c r="G17" s="6">
        <v>4538749.921347</v>
      </c>
      <c r="H17" s="6">
        <v>4495501.48</v>
      </c>
      <c r="I17" s="26">
        <f t="shared" si="1"/>
        <v>0.9529183122710476</v>
      </c>
      <c r="J17" s="26">
        <f t="shared" si="1"/>
        <v>0.990471287888414</v>
      </c>
      <c r="K17" s="26">
        <f t="shared" si="2"/>
        <v>0.9438382280075583</v>
      </c>
    </row>
    <row r="18" spans="1:11" ht="38.25">
      <c r="A18" s="47"/>
      <c r="B18" s="47"/>
      <c r="C18" s="4" t="s">
        <v>4</v>
      </c>
      <c r="D18" s="4" t="s">
        <v>47</v>
      </c>
      <c r="E18" s="19" t="s">
        <v>33</v>
      </c>
      <c r="F18" s="6">
        <v>6325313</v>
      </c>
      <c r="G18" s="6">
        <v>6797638.92</v>
      </c>
      <c r="H18" s="6">
        <v>6797638.92</v>
      </c>
      <c r="I18" s="26">
        <f t="shared" si="1"/>
        <v>1.0746723395348183</v>
      </c>
      <c r="J18" s="26">
        <f t="shared" si="1"/>
        <v>1</v>
      </c>
      <c r="K18" s="26">
        <f t="shared" si="2"/>
        <v>1.0746723395348183</v>
      </c>
    </row>
    <row r="19" spans="1:11" ht="25.5">
      <c r="A19" s="47"/>
      <c r="B19" s="47"/>
      <c r="C19" s="4" t="s">
        <v>5</v>
      </c>
      <c r="D19" s="4" t="s">
        <v>65</v>
      </c>
      <c r="E19" s="19" t="s">
        <v>33</v>
      </c>
      <c r="F19" s="6">
        <v>9088750</v>
      </c>
      <c r="G19" s="6">
        <v>9228675.389999999</v>
      </c>
      <c r="H19" s="6">
        <v>8364500.439999999</v>
      </c>
      <c r="I19" s="26">
        <f t="shared" si="1"/>
        <v>1.0153954493192132</v>
      </c>
      <c r="J19" s="26">
        <f t="shared" si="1"/>
        <v>0.9063598064207132</v>
      </c>
      <c r="K19" s="26">
        <f t="shared" si="2"/>
        <v>0.9203136228854352</v>
      </c>
    </row>
    <row r="20" spans="1:11" ht="25.5">
      <c r="A20" s="47"/>
      <c r="B20" s="47"/>
      <c r="C20" s="4" t="s">
        <v>6</v>
      </c>
      <c r="D20" s="4" t="s">
        <v>66</v>
      </c>
      <c r="E20" s="19" t="s">
        <v>33</v>
      </c>
      <c r="F20" s="6">
        <v>24878103</v>
      </c>
      <c r="G20" s="6">
        <v>25997974.742000002</v>
      </c>
      <c r="H20" s="6">
        <v>25985039.779999997</v>
      </c>
      <c r="I20" s="26">
        <f t="shared" si="1"/>
        <v>1.0450143542696966</v>
      </c>
      <c r="J20" s="26">
        <f t="shared" si="1"/>
        <v>0.9995024627061004</v>
      </c>
      <c r="K20" s="26">
        <f t="shared" si="2"/>
        <v>1.0444944206557871</v>
      </c>
    </row>
    <row r="21" spans="1:11" ht="38.25">
      <c r="A21" s="47"/>
      <c r="B21" s="47"/>
      <c r="C21" s="4" t="s">
        <v>7</v>
      </c>
      <c r="D21" s="4" t="s">
        <v>48</v>
      </c>
      <c r="E21" s="19" t="s">
        <v>63</v>
      </c>
      <c r="F21" s="6">
        <v>20463178</v>
      </c>
      <c r="G21" s="6">
        <v>19315639.85</v>
      </c>
      <c r="H21" s="6">
        <v>19284013.990000002</v>
      </c>
      <c r="I21" s="26">
        <f t="shared" si="1"/>
        <v>0.9439218018823861</v>
      </c>
      <c r="J21" s="26">
        <f t="shared" si="1"/>
        <v>0.9983626812134831</v>
      </c>
      <c r="K21" s="26">
        <f t="shared" si="2"/>
        <v>0.9423763009831612</v>
      </c>
    </row>
    <row r="22" spans="1:11" ht="12.75">
      <c r="A22" s="47"/>
      <c r="B22" s="47"/>
      <c r="C22" s="4" t="s">
        <v>8</v>
      </c>
      <c r="D22" s="4" t="s">
        <v>49</v>
      </c>
      <c r="E22" s="19" t="s">
        <v>63</v>
      </c>
      <c r="F22" s="6">
        <v>7853670</v>
      </c>
      <c r="G22" s="6">
        <v>6465532.699999999</v>
      </c>
      <c r="H22" s="6">
        <v>6465532.699999999</v>
      </c>
      <c r="I22" s="26">
        <f t="shared" si="1"/>
        <v>0.8232498564365449</v>
      </c>
      <c r="J22" s="26">
        <f t="shared" si="1"/>
        <v>1</v>
      </c>
      <c r="K22" s="26">
        <f t="shared" si="2"/>
        <v>0.8232498564365449</v>
      </c>
    </row>
    <row r="23" spans="1:11" ht="12.75">
      <c r="A23" s="47"/>
      <c r="B23" s="47"/>
      <c r="C23" s="4" t="s">
        <v>18</v>
      </c>
      <c r="D23" s="4" t="s">
        <v>50</v>
      </c>
      <c r="E23" s="19" t="s">
        <v>63</v>
      </c>
      <c r="F23" s="6">
        <v>50084677</v>
      </c>
      <c r="G23" s="6">
        <v>55446493.11</v>
      </c>
      <c r="H23" s="6">
        <v>55285515.07000001</v>
      </c>
      <c r="I23" s="26">
        <f t="shared" si="1"/>
        <v>1.107055020241021</v>
      </c>
      <c r="J23" s="26">
        <f t="shared" si="1"/>
        <v>0.9970966957336576</v>
      </c>
      <c r="K23" s="26">
        <f t="shared" si="2"/>
        <v>1.1038409026776794</v>
      </c>
    </row>
    <row r="24" spans="1:11" ht="25.5">
      <c r="A24" s="47"/>
      <c r="B24" s="47"/>
      <c r="C24" s="4" t="s">
        <v>19</v>
      </c>
      <c r="D24" s="4" t="s">
        <v>51</v>
      </c>
      <c r="E24" s="19" t="s">
        <v>63</v>
      </c>
      <c r="F24" s="6">
        <v>18784922</v>
      </c>
      <c r="G24" s="6">
        <v>21059652.33</v>
      </c>
      <c r="H24" s="6">
        <v>20878545.539999995</v>
      </c>
      <c r="I24" s="26">
        <f t="shared" si="1"/>
        <v>1.1210934136431334</v>
      </c>
      <c r="J24" s="26">
        <f t="shared" si="1"/>
        <v>0.9914002953533088</v>
      </c>
      <c r="K24" s="26">
        <f t="shared" si="2"/>
        <v>1.1114523414044517</v>
      </c>
    </row>
    <row r="25" spans="1:11" ht="25.5">
      <c r="A25" s="47"/>
      <c r="B25" s="47"/>
      <c r="C25" s="4" t="s">
        <v>20</v>
      </c>
      <c r="D25" s="4" t="s">
        <v>52</v>
      </c>
      <c r="E25" s="19" t="s">
        <v>63</v>
      </c>
      <c r="F25" s="6">
        <v>10084808</v>
      </c>
      <c r="G25" s="6">
        <v>10777964.44</v>
      </c>
      <c r="H25" s="6">
        <v>8972926.059999999</v>
      </c>
      <c r="I25" s="26">
        <f t="shared" si="1"/>
        <v>1.0687327354174714</v>
      </c>
      <c r="J25" s="26">
        <f t="shared" si="1"/>
        <v>0.8325251126918729</v>
      </c>
      <c r="K25" s="26">
        <f t="shared" si="2"/>
        <v>0.889746840990924</v>
      </c>
    </row>
    <row r="26" spans="1:11" ht="38.25">
      <c r="A26" s="48"/>
      <c r="B26" s="48"/>
      <c r="C26" s="4" t="s">
        <v>21</v>
      </c>
      <c r="D26" s="4" t="s">
        <v>53</v>
      </c>
      <c r="E26" s="19" t="s">
        <v>64</v>
      </c>
      <c r="F26" s="6">
        <v>2343750</v>
      </c>
      <c r="G26" s="6">
        <v>2220857.41</v>
      </c>
      <c r="H26" s="6">
        <v>2220857.41</v>
      </c>
      <c r="I26" s="26">
        <f t="shared" si="1"/>
        <v>0.9475658282666667</v>
      </c>
      <c r="J26" s="26">
        <f t="shared" si="1"/>
        <v>1</v>
      </c>
      <c r="K26" s="26">
        <f t="shared" si="2"/>
        <v>0.9475658282666667</v>
      </c>
    </row>
    <row r="27" spans="1:11" ht="25.5">
      <c r="A27" s="46" t="s">
        <v>4</v>
      </c>
      <c r="B27" s="46" t="s">
        <v>61</v>
      </c>
      <c r="C27" s="4" t="s">
        <v>0</v>
      </c>
      <c r="D27" s="4" t="s">
        <v>34</v>
      </c>
      <c r="E27" s="19" t="s">
        <v>64</v>
      </c>
      <c r="F27" s="6">
        <v>24451575</v>
      </c>
      <c r="G27" s="6">
        <v>30929662.06999999</v>
      </c>
      <c r="H27" s="6">
        <v>30929662.06999999</v>
      </c>
      <c r="I27" s="26">
        <f t="shared" si="1"/>
        <v>1.2649353700119517</v>
      </c>
      <c r="J27" s="26">
        <f t="shared" si="1"/>
        <v>1</v>
      </c>
      <c r="K27" s="26">
        <f t="shared" si="2"/>
        <v>1.2649353700119517</v>
      </c>
    </row>
    <row r="28" spans="1:11" ht="12.75">
      <c r="A28" s="47"/>
      <c r="B28" s="47"/>
      <c r="C28" s="4" t="s">
        <v>1</v>
      </c>
      <c r="D28" s="4" t="s">
        <v>54</v>
      </c>
      <c r="E28" s="19" t="s">
        <v>64</v>
      </c>
      <c r="F28" s="6">
        <v>9833651</v>
      </c>
      <c r="G28" s="6">
        <v>10625038.81</v>
      </c>
      <c r="H28" s="6">
        <v>10625038.81</v>
      </c>
      <c r="I28" s="26">
        <f t="shared" si="1"/>
        <v>1.080477516438198</v>
      </c>
      <c r="J28" s="26">
        <f t="shared" si="1"/>
        <v>1</v>
      </c>
      <c r="K28" s="26">
        <f t="shared" si="2"/>
        <v>1.080477516438198</v>
      </c>
    </row>
    <row r="29" spans="1:11" ht="12.75">
      <c r="A29" s="48"/>
      <c r="B29" s="48"/>
      <c r="C29" s="4" t="s">
        <v>2</v>
      </c>
      <c r="D29" s="4" t="s">
        <v>25</v>
      </c>
      <c r="E29" s="19" t="s">
        <v>64</v>
      </c>
      <c r="F29" s="6">
        <v>10946655</v>
      </c>
      <c r="G29" s="6">
        <v>8124884.85</v>
      </c>
      <c r="H29" s="6">
        <v>8124884.85</v>
      </c>
      <c r="I29" s="26">
        <f t="shared" si="1"/>
        <v>0.7422253510318906</v>
      </c>
      <c r="J29" s="26">
        <f t="shared" si="1"/>
        <v>1</v>
      </c>
      <c r="K29" s="26">
        <f t="shared" si="2"/>
        <v>0.7422253510318906</v>
      </c>
    </row>
    <row r="30" spans="1:11" ht="12.75">
      <c r="A30" s="50" t="s">
        <v>5</v>
      </c>
      <c r="B30" s="53" t="s">
        <v>15</v>
      </c>
      <c r="C30" s="4" t="s">
        <v>0</v>
      </c>
      <c r="D30" s="4" t="s">
        <v>16</v>
      </c>
      <c r="E30" s="19" t="s">
        <v>63</v>
      </c>
      <c r="F30" s="6">
        <v>3625695</v>
      </c>
      <c r="G30" s="6">
        <v>4893731.340000001</v>
      </c>
      <c r="H30" s="6">
        <v>4893731.340000001</v>
      </c>
      <c r="I30" s="26">
        <f t="shared" si="1"/>
        <v>1.3497360754282974</v>
      </c>
      <c r="J30" s="26">
        <f t="shared" si="1"/>
        <v>1</v>
      </c>
      <c r="K30" s="26">
        <f t="shared" si="2"/>
        <v>1.3497360754282974</v>
      </c>
    </row>
    <row r="31" spans="1:11" ht="12.75">
      <c r="A31" s="51"/>
      <c r="B31" s="54"/>
      <c r="C31" s="4" t="s">
        <v>1</v>
      </c>
      <c r="D31" s="4" t="s">
        <v>17</v>
      </c>
      <c r="E31" s="19" t="s">
        <v>64</v>
      </c>
      <c r="F31" s="6">
        <v>406023</v>
      </c>
      <c r="G31" s="6">
        <v>413907</v>
      </c>
      <c r="H31" s="6">
        <v>413907</v>
      </c>
      <c r="I31" s="26">
        <f t="shared" si="1"/>
        <v>1.0194176191989124</v>
      </c>
      <c r="J31" s="26">
        <f t="shared" si="1"/>
        <v>1</v>
      </c>
      <c r="K31" s="26">
        <f t="shared" si="2"/>
        <v>1.0194176191989124</v>
      </c>
    </row>
    <row r="32" spans="1:11" ht="12.75">
      <c r="A32" s="51"/>
      <c r="B32" s="54"/>
      <c r="C32" s="4" t="s">
        <v>2</v>
      </c>
      <c r="D32" s="4" t="s">
        <v>26</v>
      </c>
      <c r="E32" s="19" t="s">
        <v>33</v>
      </c>
      <c r="F32" s="6">
        <v>135835</v>
      </c>
      <c r="G32" s="6">
        <v>142630</v>
      </c>
      <c r="H32" s="6">
        <v>142630</v>
      </c>
      <c r="I32" s="26">
        <f t="shared" si="1"/>
        <v>1.0500239260867965</v>
      </c>
      <c r="J32" s="26">
        <f t="shared" si="1"/>
        <v>1</v>
      </c>
      <c r="K32" s="26">
        <f t="shared" si="2"/>
        <v>1.0500239260867965</v>
      </c>
    </row>
    <row r="33" spans="1:11" ht="12.75">
      <c r="A33" s="52"/>
      <c r="B33" s="55"/>
      <c r="C33" s="30" t="s">
        <v>3</v>
      </c>
      <c r="D33" s="33" t="s">
        <v>24</v>
      </c>
      <c r="E33" s="28" t="s">
        <v>63</v>
      </c>
      <c r="F33" s="6">
        <v>11457742</v>
      </c>
      <c r="G33" s="6">
        <v>2102105.2700000005</v>
      </c>
      <c r="H33" s="6">
        <v>2102105.2700000005</v>
      </c>
      <c r="I33" s="31">
        <f>IF(F33&lt;&gt;0,G33/F33,0)</f>
        <v>0.18346592810346057</v>
      </c>
      <c r="J33" s="32">
        <f>IF(G33&lt;&gt;0,H33/G33,0)</f>
        <v>1</v>
      </c>
      <c r="K33" s="32">
        <f>IF(F33&lt;&gt;0,H33/F33,0)</f>
        <v>0.18346592810346057</v>
      </c>
    </row>
    <row r="34" spans="1:11" ht="12.75">
      <c r="A34" s="10"/>
      <c r="B34" s="11"/>
      <c r="C34" s="12"/>
      <c r="D34" s="8" t="s">
        <v>22</v>
      </c>
      <c r="E34" s="18"/>
      <c r="F34" s="9">
        <f>SUM(F3:F33)</f>
        <v>624902298</v>
      </c>
      <c r="G34" s="9">
        <f>SUM(G3:G33)</f>
        <v>675836498.460249</v>
      </c>
      <c r="H34" s="9">
        <f>SUM(H3:H33)</f>
        <v>669124697.4199998</v>
      </c>
      <c r="I34" s="22">
        <f t="shared" si="1"/>
        <v>1.0815074622437202</v>
      </c>
      <c r="J34" s="23">
        <f t="shared" si="1"/>
        <v>0.9900688982386413</v>
      </c>
      <c r="K34" s="23">
        <f t="shared" si="2"/>
        <v>1.0707669015805088</v>
      </c>
    </row>
    <row r="36" spans="1:11" ht="12.75">
      <c r="A36" s="43" t="s">
        <v>67</v>
      </c>
      <c r="B36" s="43"/>
      <c r="C36" s="43"/>
      <c r="D36" s="43"/>
      <c r="E36" s="34" t="s">
        <v>63</v>
      </c>
      <c r="F36" s="35">
        <f>SUMIF($E3:$E33,"ΕΤΠΑ",F3:F33)</f>
        <v>464742898</v>
      </c>
      <c r="G36" s="35">
        <f>SUMIF($E3:$E33,"ΕΤΠΑ",G3:G33)</f>
        <v>501220290.08540696</v>
      </c>
      <c r="H36" s="35">
        <f>SUMIF($E3:$E33,"ΕΤΠΑ",H3:H33)</f>
        <v>497054128.79999995</v>
      </c>
      <c r="I36" s="36">
        <f aca="true" t="shared" si="3" ref="I36:J38">IF(F36&lt;&gt;0,G36/F36,0)</f>
        <v>1.0784894018658182</v>
      </c>
      <c r="J36" s="36">
        <f t="shared" si="3"/>
        <v>0.9916879636203533</v>
      </c>
      <c r="K36" s="36">
        <f>IF(F36&lt;&gt;0,H36/F36,0)</f>
        <v>1.069524958722446</v>
      </c>
    </row>
    <row r="37" spans="1:11" ht="12.75">
      <c r="A37" s="44"/>
      <c r="B37" s="44"/>
      <c r="C37" s="44"/>
      <c r="D37" s="44"/>
      <c r="E37" s="37" t="s">
        <v>64</v>
      </c>
      <c r="F37" s="38">
        <f>SUMIF($E3:$E33,"ΕΚΤ",F3:F33)</f>
        <v>50324416</v>
      </c>
      <c r="G37" s="38">
        <f>SUMIF($E3:$E33,"ΕΚΤ",G3:G33)</f>
        <v>54588213.35999999</v>
      </c>
      <c r="H37" s="38">
        <f>SUMIF($E3:$E33,"ΕΚΤ",H3:H33)</f>
        <v>54588213.35999999</v>
      </c>
      <c r="I37" s="39">
        <f t="shared" si="3"/>
        <v>1.0847262163956357</v>
      </c>
      <c r="J37" s="39">
        <f t="shared" si="3"/>
        <v>1</v>
      </c>
      <c r="K37" s="39">
        <f>IF(F37&lt;&gt;0,H37/F37,0)</f>
        <v>1.0847262163956357</v>
      </c>
    </row>
    <row r="38" spans="1:11" ht="12.75">
      <c r="A38" s="45"/>
      <c r="B38" s="45"/>
      <c r="C38" s="45"/>
      <c r="D38" s="45"/>
      <c r="E38" s="40" t="s">
        <v>33</v>
      </c>
      <c r="F38" s="41">
        <f>SUMIF($E3:$E33,"ΕΓΤΠΕ-Π",F3:F33)</f>
        <v>109834984</v>
      </c>
      <c r="G38" s="41">
        <f>SUMIF($E3:$E33,"ΕΓΤΠΕ-Π",G3:G33)</f>
        <v>120027995.01484199</v>
      </c>
      <c r="H38" s="41">
        <f>SUMIF($E3:$E33,"ΕΓΤΠΕ-Π",H3:H33)</f>
        <v>117482355.26000002</v>
      </c>
      <c r="I38" s="42">
        <f t="shared" si="3"/>
        <v>1.0928029544288183</v>
      </c>
      <c r="J38" s="42">
        <f t="shared" si="3"/>
        <v>0.9787912831958312</v>
      </c>
      <c r="K38" s="42">
        <f>IF(F38&lt;&gt;0,H38/F38,0)</f>
        <v>1.0696260060455784</v>
      </c>
    </row>
    <row r="40" spans="7:8" ht="12.75">
      <c r="G40" s="25"/>
      <c r="H40" s="25"/>
    </row>
    <row r="91" ht="12.75">
      <c r="F91" s="29"/>
    </row>
  </sheetData>
  <sheetProtection/>
  <mergeCells count="13">
    <mergeCell ref="B27:B29"/>
    <mergeCell ref="A30:A33"/>
    <mergeCell ref="B30:B33"/>
    <mergeCell ref="A36:D38"/>
    <mergeCell ref="A27:A29"/>
    <mergeCell ref="A3:A5"/>
    <mergeCell ref="B3:B5"/>
    <mergeCell ref="A6:A9"/>
    <mergeCell ref="B6:B9"/>
    <mergeCell ref="A10:A13"/>
    <mergeCell ref="B10:B13"/>
    <mergeCell ref="A14:A26"/>
    <mergeCell ref="B14:B26"/>
  </mergeCells>
  <conditionalFormatting sqref="K3:K33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2006-03-31T08:24:18Z</cp:lastPrinted>
  <dcterms:created xsi:type="dcterms:W3CDTF">2002-12-18T10:09:34Z</dcterms:created>
  <dcterms:modified xsi:type="dcterms:W3CDTF">2011-04-12T14:24:39Z</dcterms:modified>
  <cp:category/>
  <cp:version/>
  <cp:contentType/>
  <cp:contentStatus/>
</cp:coreProperties>
</file>